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y Documents\Books\Business Analytics\Chapter 8\Solutions\"/>
    </mc:Choice>
  </mc:AlternateContent>
  <bookViews>
    <workbookView xWindow="285" yWindow="90" windowWidth="8475" windowHeight="5475"/>
  </bookViews>
  <sheets>
    <sheet name="Model 1" sheetId="2" r:id="rId1"/>
    <sheet name="Sensitivity Report 1" sheetId="5" r:id="rId2"/>
  </sheets>
  <definedNames>
    <definedName name="lssolver_est" localSheetId="0" hidden="1">2</definedName>
    <definedName name="lssolver_itr" localSheetId="0" hidden="1">0</definedName>
    <definedName name="lssolver_neg" localSheetId="0" hidden="1">0</definedName>
    <definedName name="lssolver_piv" localSheetId="0" hidden="1">0</definedName>
    <definedName name="lssolver_pre" localSheetId="0" hidden="1">0</definedName>
    <definedName name="lssolver_red" localSheetId="0" hidden="1">0</definedName>
    <definedName name="lssolver_rep" localSheetId="0" hidden="1">2</definedName>
    <definedName name="lssolver_scl" localSheetId="0" hidden="1">0</definedName>
    <definedName name="lssolver_sho" localSheetId="0" hidden="1">2</definedName>
    <definedName name="lssolver_sol" localSheetId="0" hidden="1">0</definedName>
    <definedName name="lssolver_tim" localSheetId="0" hidden="1">0</definedName>
    <definedName name="lssolver_tol" localSheetId="0" hidden="1">0</definedName>
    <definedName name="qpsolver_itr" localSheetId="0" hidden="1">100</definedName>
    <definedName name="qpsolver_lin" localSheetId="0" hidden="1">1</definedName>
    <definedName name="qpsolver_neg" localSheetId="0" hidden="1">0</definedName>
    <definedName name="qpsolver_piv" localSheetId="0" hidden="1">0.000001</definedName>
    <definedName name="qpsolver_pre" localSheetId="0" hidden="1">0.000001</definedName>
    <definedName name="qpsolver_red" localSheetId="0" hidden="1">0.000001</definedName>
    <definedName name="qpsolver_rep" localSheetId="0" hidden="1">2</definedName>
    <definedName name="qpsolver_scl" localSheetId="0" hidden="1">2</definedName>
    <definedName name="qpsolver_sho" localSheetId="0" hidden="1">2</definedName>
    <definedName name="qpsolver_tim" localSheetId="0" hidden="1">100</definedName>
    <definedName name="qpsolver_tol" localSheetId="0" hidden="1">0.05</definedName>
    <definedName name="solver_adj" localSheetId="0" hidden="1">'Model 1'!$B$30:$D$44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'Model 1'!$C$30:$C$33</definedName>
    <definedName name="solver_lhs2" localSheetId="0" hidden="1">'Model 1'!$E$30:$E$44</definedName>
    <definedName name="solver_lhs3" localSheetId="0" hidden="1">'Model 1'!$I$30:$I$31</definedName>
    <definedName name="solver_lhs4" localSheetId="0" hidden="1">'Model 1'!$I$30:$I$31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'Model 1'!$F$45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l2" localSheetId="0" hidden="1">2</definedName>
    <definedName name="solver_rel3" localSheetId="0" hidden="1">1</definedName>
    <definedName name="solver_rel4" localSheetId="0" hidden="1">1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hs2" localSheetId="0" hidden="1">'Model 1'!$B$6:$B$20</definedName>
    <definedName name="solver_rhs3" localSheetId="0" hidden="1">'Model 1'!$B$23:$B$24</definedName>
    <definedName name="solver_rhs4" localSheetId="0" hidden="1">'Model 1'!$B$23:$B$24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'Model 1'!$B$6:$B$20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  <definedName name="sssolver_drv" localSheetId="0" hidden="1">1</definedName>
    <definedName name="sssolver_est" localSheetId="0" hidden="1">1</definedName>
    <definedName name="sssolver_itr" localSheetId="0" hidden="1">100</definedName>
    <definedName name="sssolver_lin" localSheetId="0" hidden="1">2</definedName>
    <definedName name="sssolver_neg" localSheetId="0" hidden="1">0</definedName>
    <definedName name="sssolver_nwt" localSheetId="0" hidden="1">1</definedName>
    <definedName name="sssolver_pre" localSheetId="0" hidden="1">0.000001</definedName>
    <definedName name="sssolver_rep" localSheetId="0" hidden="1">2</definedName>
    <definedName name="sssolver_scl" localSheetId="0" hidden="1">2</definedName>
    <definedName name="sssolver_sho" localSheetId="0" hidden="1">2</definedName>
    <definedName name="sssolver_tim" localSheetId="0" hidden="1">100</definedName>
    <definedName name="sssolver_tol" localSheetId="0" hidden="1">0.05</definedName>
  </definedNames>
  <calcPr calcId="152511"/>
</workbook>
</file>

<file path=xl/calcChain.xml><?xml version="1.0" encoding="utf-8"?>
<calcChain xmlns="http://schemas.openxmlformats.org/spreadsheetml/2006/main">
  <c r="E6" i="2" l="1"/>
  <c r="E7" i="2"/>
  <c r="I30" i="2" s="1"/>
  <c r="J30" i="2" s="1"/>
  <c r="E8" i="2"/>
  <c r="E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30" i="2"/>
  <c r="F30" i="2"/>
  <c r="E31" i="2"/>
  <c r="F31" i="2"/>
  <c r="I31" i="2"/>
  <c r="J31" i="2" s="1"/>
  <c r="E32" i="2"/>
  <c r="F32" i="2"/>
  <c r="E33" i="2"/>
  <c r="F33" i="2"/>
  <c r="E34" i="2"/>
  <c r="F34" i="2"/>
  <c r="E35" i="2"/>
  <c r="F35" i="2"/>
  <c r="E36" i="2"/>
  <c r="F36" i="2"/>
  <c r="E37" i="2"/>
  <c r="F37" i="2"/>
  <c r="E38" i="2"/>
  <c r="F38" i="2"/>
  <c r="E39" i="2"/>
  <c r="F39" i="2"/>
  <c r="E40" i="2"/>
  <c r="F40" i="2"/>
  <c r="E41" i="2"/>
  <c r="F41" i="2"/>
  <c r="E42" i="2"/>
  <c r="F42" i="2"/>
  <c r="E43" i="2"/>
  <c r="F43" i="2"/>
  <c r="E44" i="2"/>
  <c r="F44" i="2"/>
  <c r="F45" i="2" l="1"/>
</calcChain>
</file>

<file path=xl/sharedStrings.xml><?xml version="1.0" encoding="utf-8"?>
<sst xmlns="http://schemas.openxmlformats.org/spreadsheetml/2006/main" count="183" uniqueCount="105">
  <si>
    <t>Calhoun Mills</t>
  </si>
  <si>
    <t>Dobbie</t>
  </si>
  <si>
    <t>Regular</t>
  </si>
  <si>
    <t>Fabric</t>
  </si>
  <si>
    <t>Demand</t>
  </si>
  <si>
    <t>Dobbie Rate</t>
  </si>
  <si>
    <t>Regular Rate</t>
  </si>
  <si>
    <t>Hrs./Yd.</t>
  </si>
  <si>
    <t xml:space="preserve">Mill Cost </t>
  </si>
  <si>
    <t>Sub. Cost</t>
  </si>
  <si>
    <t>Hours Available</t>
  </si>
  <si>
    <t>Total</t>
  </si>
  <si>
    <t>Cost</t>
  </si>
  <si>
    <t>Used</t>
  </si>
  <si>
    <t>Dobbie Hrs.</t>
  </si>
  <si>
    <t>Reg. Hrs.</t>
  </si>
  <si>
    <t xml:space="preserve"> </t>
  </si>
  <si>
    <t>Model</t>
  </si>
  <si>
    <t>Hrs.</t>
  </si>
  <si>
    <t>Leftover</t>
  </si>
  <si>
    <t>Purchase Outside</t>
  </si>
  <si>
    <t>Parameters</t>
  </si>
  <si>
    <t>Microsoft Excel 15.0 Sensitivity Report</t>
  </si>
  <si>
    <t>Worksheet: [Problem 8-19 solution.xlsx]Model 1</t>
  </si>
  <si>
    <t>Report Created: 2/23/2013 12:06:25 PM</t>
  </si>
  <si>
    <t>Variable Cells</t>
  </si>
  <si>
    <t>Cell</t>
  </si>
  <si>
    <t>Name</t>
  </si>
  <si>
    <t>Final</t>
  </si>
  <si>
    <t>Value</t>
  </si>
  <si>
    <t>Reduced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</si>
  <si>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</si>
  <si>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</si>
  <si>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</si>
  <si>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</si>
  <si>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</si>
  <si>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</si>
  <si>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</si>
  <si>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</si>
  <si>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</si>
  <si>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</si>
  <si>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$B$30</t>
  </si>
  <si>
    <t>$C$30</t>
  </si>
  <si>
    <t>$D$30</t>
  </si>
  <si>
    <t>$B$31</t>
  </si>
  <si>
    <t>$C$31</t>
  </si>
  <si>
    <t>$D$31</t>
  </si>
  <si>
    <t>$B$32</t>
  </si>
  <si>
    <t>$C$32</t>
  </si>
  <si>
    <t>$D$32</t>
  </si>
  <si>
    <t>$B$33</t>
  </si>
  <si>
    <t>$C$33</t>
  </si>
  <si>
    <t>$D$33</t>
  </si>
  <si>
    <t>$B$34</t>
  </si>
  <si>
    <t>$C$34</t>
  </si>
  <si>
    <t>$D$34</t>
  </si>
  <si>
    <t>$B$35</t>
  </si>
  <si>
    <t>$C$35</t>
  </si>
  <si>
    <t>$D$35</t>
  </si>
  <si>
    <t>$B$36</t>
  </si>
  <si>
    <t>$C$36</t>
  </si>
  <si>
    <t>$D$36</t>
  </si>
  <si>
    <t>$B$37</t>
  </si>
  <si>
    <t>$C$37</t>
  </si>
  <si>
    <t>$D$37</t>
  </si>
  <si>
    <t>$B$38</t>
  </si>
  <si>
    <t>$C$38</t>
  </si>
  <si>
    <t>$D$38</t>
  </si>
  <si>
    <t>$B$39</t>
  </si>
  <si>
    <t>$C$39</t>
  </si>
  <si>
    <t>$D$39</t>
  </si>
  <si>
    <t>$B$40</t>
  </si>
  <si>
    <t>$C$40</t>
  </si>
  <si>
    <t>$D$40</t>
  </si>
  <si>
    <t>$B$41</t>
  </si>
  <si>
    <t>$C$41</t>
  </si>
  <si>
    <t>$D$41</t>
  </si>
  <si>
    <t>$B$42</t>
  </si>
  <si>
    <t>$C$42</t>
  </si>
  <si>
    <t>$D$42</t>
  </si>
  <si>
    <t>$B$43</t>
  </si>
  <si>
    <t>$C$43</t>
  </si>
  <si>
    <t>$D$43</t>
  </si>
  <si>
    <t>$B$44</t>
  </si>
  <si>
    <t>$C$44</t>
  </si>
  <si>
    <t>$D$44</t>
  </si>
  <si>
    <t>$E$30</t>
  </si>
  <si>
    <t>$E$31</t>
  </si>
  <si>
    <t>$E$32</t>
  </si>
  <si>
    <t>$E$33</t>
  </si>
  <si>
    <t>$E$34</t>
  </si>
  <si>
    <t>$E$35</t>
  </si>
  <si>
    <t>$E$36</t>
  </si>
  <si>
    <t>$E$37</t>
  </si>
  <si>
    <t>$E$38</t>
  </si>
  <si>
    <t>$E$39</t>
  </si>
  <si>
    <t>$E$40</t>
  </si>
  <si>
    <t>$E$41</t>
  </si>
  <si>
    <t>$E$42</t>
  </si>
  <si>
    <t>$E$43</t>
  </si>
  <si>
    <t>$E$44</t>
  </si>
  <si>
    <t>$I$30</t>
  </si>
  <si>
    <t>Dobbie Hrs. Used</t>
  </si>
  <si>
    <t>$I$31</t>
  </si>
  <si>
    <t>Reg. Hrs.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</si>
</sst>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7" formatCode="&quot;$&quot;#,##0.00_);\(&quot;$&quot;#,##0.00\)"/>
    <numFmt numFmtId="164" formatCode="&quot;$&quot;#,##0.00"/>
    <numFmt numFmtId="165" formatCode="0.0"/>
  </numFmts>
  <fonts count="6" x14ac:knownFonts="1">
    <font>
      <sz val="10"/>
      <name val="MS Sans Serif"/>
    </font>
    <font>
      <b/>
      <sz val="10"/>
      <name val="MS Sans Serif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b/>
      <sz val="10"/>
      <color indexed="18"/>
      <name val="MS Sans Serif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3" fillId="0" borderId="0" xfId="0" quotePrefix="1" applyFont="1" applyFill="1" applyAlignment="1">
      <alignment horizontal="left"/>
    </xf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quotePrefix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" fontId="4" fillId="2" borderId="2" xfId="0" applyNumberFormat="1" applyFont="1" applyFill="1" applyBorder="1"/>
    <xf numFmtId="2" fontId="4" fillId="2" borderId="3" xfId="0" applyNumberFormat="1" applyFont="1" applyFill="1" applyBorder="1"/>
    <xf numFmtId="2" fontId="4" fillId="2" borderId="4" xfId="0" applyNumberFormat="1" applyFont="1" applyFill="1" applyBorder="1"/>
    <xf numFmtId="1" fontId="2" fillId="0" borderId="0" xfId="0" applyNumberFormat="1" applyFont="1"/>
    <xf numFmtId="2" fontId="4" fillId="2" borderId="5" xfId="0" applyNumberFormat="1" applyFont="1" applyFill="1" applyBorder="1"/>
    <xf numFmtId="2" fontId="4" fillId="2" borderId="0" xfId="0" applyNumberFormat="1" applyFont="1" applyFill="1" applyBorder="1"/>
    <xf numFmtId="2" fontId="4" fillId="2" borderId="6" xfId="0" applyNumberFormat="1" applyFont="1" applyFill="1" applyBorder="1"/>
    <xf numFmtId="2" fontId="4" fillId="2" borderId="7" xfId="0" applyNumberFormat="1" applyFont="1" applyFill="1" applyBorder="1"/>
    <xf numFmtId="2" fontId="4" fillId="2" borderId="8" xfId="0" applyNumberFormat="1" applyFont="1" applyFill="1" applyBorder="1"/>
    <xf numFmtId="2" fontId="4" fillId="2" borderId="9" xfId="0" applyNumberFormat="1" applyFont="1" applyFill="1" applyBorder="1"/>
    <xf numFmtId="165" fontId="2" fillId="0" borderId="0" xfId="0" applyNumberFormat="1" applyFont="1" applyFill="1"/>
    <xf numFmtId="0" fontId="2" fillId="0" borderId="0" xfId="0" applyFont="1" applyAlignment="1">
      <alignment horizontal="center"/>
    </xf>
    <xf numFmtId="0" fontId="4" fillId="0" borderId="0" xfId="0" applyFont="1" applyFill="1"/>
    <xf numFmtId="0" fontId="4" fillId="0" borderId="0" xfId="0" quotePrefix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1" fontId="4" fillId="0" borderId="0" xfId="0" applyNumberFormat="1" applyFont="1"/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5" fontId="4" fillId="0" borderId="0" xfId="0" applyNumberFormat="1" applyFont="1" applyAlignment="1">
      <alignment horizontal="right"/>
    </xf>
    <xf numFmtId="5" fontId="4" fillId="0" borderId="1" xfId="0" applyNumberFormat="1" applyFont="1" applyBorder="1" applyAlignment="1">
      <alignment horizontal="right"/>
    </xf>
    <xf numFmtId="7" fontId="4" fillId="0" borderId="0" xfId="0" applyNumberFormat="1" applyFont="1" applyAlignment="1">
      <alignment horizontal="right"/>
    </xf>
    <xf numFmtId="0" fontId="1" fillId="0" borderId="0" xfId="0" applyFont="1"/>
    <xf numFmtId="0" fontId="0" fillId="0" borderId="12" xfId="0" applyFill="1" applyBorder="1" applyAlignment="1"/>
    <xf numFmtId="0" fontId="0" fillId="0" borderId="13" xfId="0" applyFill="1" applyBorder="1" applyAlignment="1"/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3"/>
  <sheetViews>
    <sheetView tabSelected="1" workbookViewId="0">
      <selection activeCell="L16" sqref="L16"/>
    </sheetView>
  </sheetViews>
  <sheetFormatPr defaultColWidth="8.85546875" defaultRowHeight="15.75" x14ac:dyDescent="0.25"/>
  <cols>
    <col min="1" max="1" width="9.85546875" style="4" customWidth="1"/>
    <col min="2" max="2" width="15" style="4" bestFit="1" customWidth="1"/>
    <col min="3" max="3" width="14" style="4" bestFit="1" customWidth="1"/>
    <col min="4" max="4" width="19" style="4" bestFit="1" customWidth="1"/>
    <col min="5" max="5" width="13.7109375" style="4" customWidth="1"/>
    <col min="6" max="6" width="13.42578125" style="4" customWidth="1"/>
    <col min="7" max="7" width="12.7109375" style="4" customWidth="1"/>
    <col min="8" max="8" width="13.28515625" style="4" bestFit="1" customWidth="1"/>
    <col min="9" max="9" width="8.85546875" style="4" customWidth="1"/>
    <col min="10" max="10" width="10.28515625" style="4" customWidth="1"/>
    <col min="11" max="16384" width="8.85546875" style="4"/>
  </cols>
  <sheetData>
    <row r="1" spans="1:17" s="2" customFormat="1" x14ac:dyDescent="0.25">
      <c r="A1" s="2" t="s">
        <v>0</v>
      </c>
    </row>
    <row r="2" spans="1:17" x14ac:dyDescent="0.25">
      <c r="G2" s="2"/>
    </row>
    <row r="3" spans="1:17" x14ac:dyDescent="0.25">
      <c r="A3" s="1" t="s">
        <v>21</v>
      </c>
      <c r="B3" s="2"/>
      <c r="C3" s="2"/>
      <c r="D3" s="2"/>
      <c r="E3" s="2"/>
      <c r="F3" s="2"/>
      <c r="G3" s="2"/>
      <c r="H3" s="2"/>
      <c r="I3" s="2"/>
    </row>
    <row r="4" spans="1:17" x14ac:dyDescent="0.25">
      <c r="A4" s="21"/>
      <c r="B4" s="21"/>
      <c r="C4" s="21"/>
      <c r="D4" s="21"/>
      <c r="E4" s="8" t="s">
        <v>1</v>
      </c>
      <c r="F4" s="8" t="s">
        <v>2</v>
      </c>
      <c r="G4" s="21"/>
      <c r="H4" s="21"/>
      <c r="I4" s="2"/>
    </row>
    <row r="5" spans="1:17" x14ac:dyDescent="0.25">
      <c r="A5" s="8" t="s">
        <v>3</v>
      </c>
      <c r="B5" s="8" t="s">
        <v>4</v>
      </c>
      <c r="C5" s="8" t="s">
        <v>5</v>
      </c>
      <c r="D5" s="8" t="s">
        <v>6</v>
      </c>
      <c r="E5" s="22" t="s">
        <v>7</v>
      </c>
      <c r="F5" s="8" t="s">
        <v>7</v>
      </c>
      <c r="G5" s="22" t="s">
        <v>8</v>
      </c>
      <c r="H5" s="8" t="s">
        <v>9</v>
      </c>
      <c r="I5" s="2"/>
      <c r="O5" s="5"/>
      <c r="P5" s="6"/>
      <c r="Q5" s="6"/>
    </row>
    <row r="6" spans="1:17" x14ac:dyDescent="0.25">
      <c r="A6" s="8">
        <v>1</v>
      </c>
      <c r="B6" s="8">
        <v>16500</v>
      </c>
      <c r="C6" s="23">
        <v>4.6529999999999996</v>
      </c>
      <c r="D6" s="23">
        <v>0</v>
      </c>
      <c r="E6" s="23">
        <f t="shared" ref="E6:E20" si="0">1/C6</f>
        <v>0.21491510853212983</v>
      </c>
      <c r="F6" s="23">
        <v>0</v>
      </c>
      <c r="G6" s="23">
        <v>0.6573</v>
      </c>
      <c r="H6" s="23">
        <v>0.8</v>
      </c>
      <c r="I6" s="2"/>
      <c r="O6" s="5"/>
      <c r="P6" s="7"/>
      <c r="Q6" s="7"/>
    </row>
    <row r="7" spans="1:17" x14ac:dyDescent="0.25">
      <c r="A7" s="8">
        <v>2</v>
      </c>
      <c r="B7" s="8">
        <v>52000</v>
      </c>
      <c r="C7" s="23">
        <v>4.6529999999999996</v>
      </c>
      <c r="D7" s="23">
        <v>0</v>
      </c>
      <c r="E7" s="23">
        <f t="shared" si="0"/>
        <v>0.21491510853212983</v>
      </c>
      <c r="F7" s="23">
        <v>0</v>
      </c>
      <c r="G7" s="23">
        <v>0.55500000000000005</v>
      </c>
      <c r="H7" s="23">
        <v>0.7</v>
      </c>
      <c r="I7" s="2"/>
      <c r="O7" s="5"/>
      <c r="P7" s="7"/>
      <c r="Q7" s="7"/>
    </row>
    <row r="8" spans="1:17" x14ac:dyDescent="0.25">
      <c r="A8" s="8">
        <v>3</v>
      </c>
      <c r="B8" s="8">
        <v>45000</v>
      </c>
      <c r="C8" s="23">
        <v>4.6529999999999996</v>
      </c>
      <c r="D8" s="23">
        <v>0</v>
      </c>
      <c r="E8" s="23">
        <f t="shared" si="0"/>
        <v>0.21491510853212983</v>
      </c>
      <c r="F8" s="23">
        <v>0</v>
      </c>
      <c r="G8" s="23">
        <v>0.65500000000000003</v>
      </c>
      <c r="H8" s="23">
        <v>0.85</v>
      </c>
      <c r="I8" s="2"/>
      <c r="O8" s="5"/>
      <c r="P8" s="7"/>
      <c r="Q8" s="7"/>
    </row>
    <row r="9" spans="1:17" x14ac:dyDescent="0.25">
      <c r="A9" s="8">
        <v>4</v>
      </c>
      <c r="B9" s="8">
        <v>22000</v>
      </c>
      <c r="C9" s="23">
        <v>4.6529999999999996</v>
      </c>
      <c r="D9" s="23">
        <v>0</v>
      </c>
      <c r="E9" s="23">
        <f t="shared" si="0"/>
        <v>0.21491510853212983</v>
      </c>
      <c r="F9" s="23">
        <v>0</v>
      </c>
      <c r="G9" s="23">
        <v>0.55420000000000003</v>
      </c>
      <c r="H9" s="23">
        <v>0.7</v>
      </c>
      <c r="I9" s="2"/>
      <c r="O9" s="5"/>
      <c r="P9" s="7"/>
      <c r="Q9" s="7"/>
    </row>
    <row r="10" spans="1:17" x14ac:dyDescent="0.25">
      <c r="A10" s="8">
        <v>5</v>
      </c>
      <c r="B10" s="8">
        <v>76500</v>
      </c>
      <c r="C10" s="23">
        <v>5.194</v>
      </c>
      <c r="D10" s="23">
        <v>5.194</v>
      </c>
      <c r="E10" s="23">
        <f t="shared" si="0"/>
        <v>0.19252984212552945</v>
      </c>
      <c r="F10" s="23">
        <f t="shared" ref="F10:F20" si="1">1/D10</f>
        <v>0.19252984212552945</v>
      </c>
      <c r="G10" s="23">
        <v>0.60970000000000002</v>
      </c>
      <c r="H10" s="23">
        <v>0.75</v>
      </c>
      <c r="I10" s="2"/>
      <c r="O10" s="5"/>
      <c r="P10" s="7"/>
      <c r="Q10" s="7"/>
    </row>
    <row r="11" spans="1:17" x14ac:dyDescent="0.25">
      <c r="A11" s="8">
        <v>6</v>
      </c>
      <c r="B11" s="8">
        <v>110000</v>
      </c>
      <c r="C11" s="23">
        <v>3.8090000000000002</v>
      </c>
      <c r="D11" s="23">
        <v>3.8090000000000002</v>
      </c>
      <c r="E11" s="23">
        <f t="shared" si="0"/>
        <v>0.26253609871357309</v>
      </c>
      <c r="F11" s="23">
        <f t="shared" si="1"/>
        <v>0.26253609871357309</v>
      </c>
      <c r="G11" s="23">
        <v>0.61529999999999996</v>
      </c>
      <c r="H11" s="23">
        <v>0.75</v>
      </c>
      <c r="I11" s="2"/>
      <c r="O11" s="5"/>
      <c r="P11" s="7"/>
      <c r="Q11" s="7"/>
    </row>
    <row r="12" spans="1:17" x14ac:dyDescent="0.25">
      <c r="A12" s="8">
        <v>7</v>
      </c>
      <c r="B12" s="8">
        <v>122000</v>
      </c>
      <c r="C12" s="23">
        <v>4.1849999999999996</v>
      </c>
      <c r="D12" s="23">
        <v>4.1849999999999996</v>
      </c>
      <c r="E12" s="23">
        <f t="shared" si="0"/>
        <v>0.23894862604540026</v>
      </c>
      <c r="F12" s="23">
        <f t="shared" si="1"/>
        <v>0.23894862604540026</v>
      </c>
      <c r="G12" s="23">
        <v>0.64770000000000005</v>
      </c>
      <c r="H12" s="23">
        <v>0.8</v>
      </c>
      <c r="I12" s="2"/>
      <c r="O12" s="5"/>
      <c r="P12" s="7"/>
      <c r="Q12" s="7"/>
    </row>
    <row r="13" spans="1:17" x14ac:dyDescent="0.25">
      <c r="A13" s="8">
        <v>8</v>
      </c>
      <c r="B13" s="8">
        <v>62000</v>
      </c>
      <c r="C13" s="23">
        <v>5.2320000000000002</v>
      </c>
      <c r="D13" s="23">
        <v>5.2320000000000002</v>
      </c>
      <c r="E13" s="23">
        <f t="shared" si="0"/>
        <v>0.19113149847094801</v>
      </c>
      <c r="F13" s="23">
        <f t="shared" si="1"/>
        <v>0.19113149847094801</v>
      </c>
      <c r="G13" s="23">
        <v>0.48799999999999999</v>
      </c>
      <c r="H13" s="23">
        <v>0.6</v>
      </c>
      <c r="I13" s="2"/>
      <c r="O13" s="5"/>
      <c r="P13" s="7"/>
      <c r="Q13" s="7"/>
    </row>
    <row r="14" spans="1:17" x14ac:dyDescent="0.25">
      <c r="A14" s="8">
        <v>9</v>
      </c>
      <c r="B14" s="8">
        <v>7500</v>
      </c>
      <c r="C14" s="23">
        <v>5.2320000000000002</v>
      </c>
      <c r="D14" s="23">
        <v>5.2320000000000002</v>
      </c>
      <c r="E14" s="23">
        <f t="shared" si="0"/>
        <v>0.19113149847094801</v>
      </c>
      <c r="F14" s="23">
        <f t="shared" si="1"/>
        <v>0.19113149847094801</v>
      </c>
      <c r="G14" s="23">
        <v>0.50290000000000001</v>
      </c>
      <c r="H14" s="23">
        <v>0.7</v>
      </c>
      <c r="I14" s="2"/>
      <c r="O14" s="5"/>
      <c r="P14" s="7"/>
      <c r="Q14" s="7"/>
    </row>
    <row r="15" spans="1:17" x14ac:dyDescent="0.25">
      <c r="A15" s="8">
        <v>10</v>
      </c>
      <c r="B15" s="8">
        <v>69000</v>
      </c>
      <c r="C15" s="23">
        <v>5.2320000000000002</v>
      </c>
      <c r="D15" s="23">
        <v>5.2320000000000002</v>
      </c>
      <c r="E15" s="23">
        <f t="shared" si="0"/>
        <v>0.19113149847094801</v>
      </c>
      <c r="F15" s="23">
        <f t="shared" si="1"/>
        <v>0.19113149847094801</v>
      </c>
      <c r="G15" s="23">
        <v>0.43509999999999999</v>
      </c>
      <c r="H15" s="23">
        <v>0.6</v>
      </c>
      <c r="I15" s="2"/>
      <c r="O15" s="5"/>
      <c r="P15" s="7"/>
      <c r="Q15" s="7"/>
    </row>
    <row r="16" spans="1:17" x14ac:dyDescent="0.25">
      <c r="A16" s="8">
        <v>11</v>
      </c>
      <c r="B16" s="8">
        <v>70000</v>
      </c>
      <c r="C16" s="23">
        <v>3.7330000000000001</v>
      </c>
      <c r="D16" s="23">
        <v>3.7330000000000001</v>
      </c>
      <c r="E16" s="23">
        <f t="shared" si="0"/>
        <v>0.26788106080900081</v>
      </c>
      <c r="F16" s="23">
        <f t="shared" si="1"/>
        <v>0.26788106080900081</v>
      </c>
      <c r="G16" s="23">
        <v>0.64170000000000005</v>
      </c>
      <c r="H16" s="23">
        <v>0.8</v>
      </c>
      <c r="I16" s="2"/>
      <c r="O16" s="5"/>
      <c r="P16" s="7"/>
      <c r="Q16" s="7"/>
    </row>
    <row r="17" spans="1:17" x14ac:dyDescent="0.25">
      <c r="A17" s="8">
        <v>12</v>
      </c>
      <c r="B17" s="8">
        <v>82000</v>
      </c>
      <c r="C17" s="23">
        <v>4.1849999999999996</v>
      </c>
      <c r="D17" s="23">
        <v>4.1849999999999996</v>
      </c>
      <c r="E17" s="23">
        <f t="shared" si="0"/>
        <v>0.23894862604540026</v>
      </c>
      <c r="F17" s="23">
        <f t="shared" si="1"/>
        <v>0.23894862604540026</v>
      </c>
      <c r="G17" s="23">
        <v>0.5675</v>
      </c>
      <c r="H17" s="23">
        <v>0.75</v>
      </c>
      <c r="I17" s="2"/>
      <c r="O17" s="5"/>
      <c r="P17" s="7"/>
      <c r="Q17" s="7"/>
    </row>
    <row r="18" spans="1:17" x14ac:dyDescent="0.25">
      <c r="A18" s="8">
        <v>13</v>
      </c>
      <c r="B18" s="8">
        <v>10000</v>
      </c>
      <c r="C18" s="23">
        <v>4.4390000000000001</v>
      </c>
      <c r="D18" s="23">
        <v>4.4390000000000001</v>
      </c>
      <c r="E18" s="23">
        <f t="shared" si="0"/>
        <v>0.22527596305474207</v>
      </c>
      <c r="F18" s="23">
        <f t="shared" si="1"/>
        <v>0.22527596305474207</v>
      </c>
      <c r="G18" s="23">
        <v>0.49519999999999997</v>
      </c>
      <c r="H18" s="23">
        <v>0.65</v>
      </c>
      <c r="I18" s="2"/>
      <c r="O18" s="5"/>
      <c r="P18" s="7"/>
      <c r="Q18" s="7"/>
    </row>
    <row r="19" spans="1:17" x14ac:dyDescent="0.25">
      <c r="A19" s="8">
        <v>14</v>
      </c>
      <c r="B19" s="8">
        <v>380000</v>
      </c>
      <c r="C19" s="23">
        <v>5.2320000000000002</v>
      </c>
      <c r="D19" s="23">
        <v>5.2320000000000002</v>
      </c>
      <c r="E19" s="23">
        <f t="shared" si="0"/>
        <v>0.19113149847094801</v>
      </c>
      <c r="F19" s="23">
        <f t="shared" si="1"/>
        <v>0.19113149847094801</v>
      </c>
      <c r="G19" s="23">
        <v>0.31280000000000002</v>
      </c>
      <c r="H19" s="23">
        <v>0.45</v>
      </c>
      <c r="I19" s="2"/>
      <c r="O19" s="5"/>
      <c r="P19" s="7"/>
      <c r="Q19" s="7"/>
    </row>
    <row r="20" spans="1:17" x14ac:dyDescent="0.25">
      <c r="A20" s="8">
        <v>15</v>
      </c>
      <c r="B20" s="8">
        <v>62000</v>
      </c>
      <c r="C20" s="23">
        <v>4.1849999999999996</v>
      </c>
      <c r="D20" s="23">
        <v>4.1849999999999996</v>
      </c>
      <c r="E20" s="23">
        <f t="shared" si="0"/>
        <v>0.23894862604540026</v>
      </c>
      <c r="F20" s="23">
        <f t="shared" si="1"/>
        <v>0.23894862604540026</v>
      </c>
      <c r="G20" s="23">
        <v>0.50290000000000001</v>
      </c>
      <c r="H20" s="23">
        <v>0.7</v>
      </c>
      <c r="I20" s="2"/>
      <c r="O20" s="5"/>
      <c r="P20" s="7"/>
      <c r="Q20" s="7"/>
    </row>
    <row r="21" spans="1:17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17" x14ac:dyDescent="0.25">
      <c r="A22" s="21"/>
      <c r="B22" s="21" t="s">
        <v>10</v>
      </c>
      <c r="C22" s="2"/>
      <c r="D22" s="2"/>
      <c r="E22" s="2"/>
      <c r="F22" s="2"/>
      <c r="G22" s="2"/>
      <c r="H22" s="2"/>
      <c r="I22" s="2"/>
    </row>
    <row r="23" spans="1:17" x14ac:dyDescent="0.25">
      <c r="A23" s="21" t="s">
        <v>1</v>
      </c>
      <c r="B23" s="21">
        <v>32760</v>
      </c>
      <c r="C23" s="2"/>
      <c r="D23" s="2"/>
      <c r="E23" s="2"/>
      <c r="F23" s="2"/>
      <c r="G23" s="2"/>
      <c r="H23" s="2"/>
      <c r="I23" s="2"/>
    </row>
    <row r="24" spans="1:17" x14ac:dyDescent="0.25">
      <c r="A24" s="21" t="s">
        <v>2</v>
      </c>
      <c r="B24" s="21">
        <v>196560</v>
      </c>
      <c r="C24" s="2"/>
      <c r="D24" s="2"/>
      <c r="E24" s="2"/>
      <c r="F24" s="2"/>
      <c r="G24" s="2"/>
      <c r="H24" s="2"/>
      <c r="I24" s="2"/>
    </row>
    <row r="27" spans="1:17" x14ac:dyDescent="0.25">
      <c r="A27" s="2" t="s">
        <v>17</v>
      </c>
      <c r="B27" s="2"/>
      <c r="C27" s="2"/>
    </row>
    <row r="28" spans="1:17" x14ac:dyDescent="0.25">
      <c r="H28" s="24"/>
      <c r="I28" s="25" t="s">
        <v>18</v>
      </c>
      <c r="J28" s="24" t="s">
        <v>18</v>
      </c>
    </row>
    <row r="29" spans="1:17" ht="16.5" thickBot="1" x14ac:dyDescent="0.3">
      <c r="A29" s="8" t="s">
        <v>3</v>
      </c>
      <c r="B29" s="8" t="s">
        <v>1</v>
      </c>
      <c r="C29" s="8" t="s">
        <v>2</v>
      </c>
      <c r="D29" s="8" t="s">
        <v>20</v>
      </c>
      <c r="E29" s="28" t="s">
        <v>11</v>
      </c>
      <c r="F29" s="28" t="s">
        <v>12</v>
      </c>
      <c r="G29" s="24"/>
      <c r="H29" s="21"/>
      <c r="I29" s="26" t="s">
        <v>13</v>
      </c>
      <c r="J29" s="26" t="s">
        <v>19</v>
      </c>
    </row>
    <row r="30" spans="1:17" x14ac:dyDescent="0.25">
      <c r="A30" s="8">
        <v>1</v>
      </c>
      <c r="B30" s="9">
        <v>16500</v>
      </c>
      <c r="C30" s="10">
        <v>0</v>
      </c>
      <c r="D30" s="11">
        <v>0</v>
      </c>
      <c r="E30" s="29">
        <f t="shared" ref="E30:E44" si="2">SUM(B30:D30)</f>
        <v>16500</v>
      </c>
      <c r="F30" s="30">
        <f t="shared" ref="F30:F44" si="3">(B30+C30)*G6+D30*H6</f>
        <v>10845.45</v>
      </c>
      <c r="G30" s="24"/>
      <c r="H30" s="8" t="s">
        <v>14</v>
      </c>
      <c r="I30" s="24">
        <f>SUMPRODUCT(B30:B44,E6:E20)</f>
        <v>32759.999999999996</v>
      </c>
      <c r="J30" s="27">
        <f>B23-I30</f>
        <v>0</v>
      </c>
    </row>
    <row r="31" spans="1:17" x14ac:dyDescent="0.25">
      <c r="A31" s="8">
        <v>2</v>
      </c>
      <c r="B31" s="13">
        <v>52000</v>
      </c>
      <c r="C31" s="14">
        <v>0</v>
      </c>
      <c r="D31" s="15">
        <v>0</v>
      </c>
      <c r="E31" s="29">
        <f t="shared" si="2"/>
        <v>52000</v>
      </c>
      <c r="F31" s="30">
        <f t="shared" si="3"/>
        <v>28860.000000000004</v>
      </c>
      <c r="G31" s="24"/>
      <c r="H31" s="8" t="s">
        <v>15</v>
      </c>
      <c r="I31" s="24">
        <f>SUMPRODUCT(C30:C44,F6:F20)</f>
        <v>196559.99999999991</v>
      </c>
      <c r="J31" s="27">
        <f>B24-I31</f>
        <v>0</v>
      </c>
    </row>
    <row r="32" spans="1:17" x14ac:dyDescent="0.25">
      <c r="A32" s="8">
        <v>3</v>
      </c>
      <c r="B32" s="13">
        <v>45000</v>
      </c>
      <c r="C32" s="14">
        <v>0</v>
      </c>
      <c r="D32" s="15">
        <v>0</v>
      </c>
      <c r="E32" s="29">
        <f t="shared" si="2"/>
        <v>45000</v>
      </c>
      <c r="F32" s="30">
        <f t="shared" si="3"/>
        <v>29475</v>
      </c>
      <c r="G32" s="24"/>
      <c r="H32" s="24"/>
    </row>
    <row r="33" spans="1:8" x14ac:dyDescent="0.25">
      <c r="A33" s="8">
        <v>4</v>
      </c>
      <c r="B33" s="13">
        <v>22000</v>
      </c>
      <c r="C33" s="14">
        <v>0</v>
      </c>
      <c r="D33" s="15">
        <v>0</v>
      </c>
      <c r="E33" s="29">
        <f t="shared" si="2"/>
        <v>22000</v>
      </c>
      <c r="F33" s="30">
        <f t="shared" si="3"/>
        <v>12192.400000000001</v>
      </c>
      <c r="G33" s="24" t="s">
        <v>16</v>
      </c>
      <c r="H33" s="24"/>
    </row>
    <row r="34" spans="1:8" x14ac:dyDescent="0.25">
      <c r="A34" s="8">
        <v>5</v>
      </c>
      <c r="B34" s="13">
        <v>0</v>
      </c>
      <c r="C34" s="14">
        <v>76500</v>
      </c>
      <c r="D34" s="15">
        <v>0</v>
      </c>
      <c r="E34" s="29">
        <f t="shared" si="2"/>
        <v>76500</v>
      </c>
      <c r="F34" s="30">
        <f t="shared" si="3"/>
        <v>46642.05</v>
      </c>
      <c r="G34" s="24"/>
      <c r="H34" s="24"/>
    </row>
    <row r="35" spans="1:8" x14ac:dyDescent="0.25">
      <c r="A35" s="8">
        <v>6</v>
      </c>
      <c r="B35" s="13">
        <v>0</v>
      </c>
      <c r="C35" s="14">
        <v>6871.5102711303953</v>
      </c>
      <c r="D35" s="15">
        <v>103128.48972886959</v>
      </c>
      <c r="E35" s="29">
        <f t="shared" si="2"/>
        <v>109999.99999999999</v>
      </c>
      <c r="F35" s="30">
        <f t="shared" si="3"/>
        <v>81574.407566478738</v>
      </c>
      <c r="G35" s="24"/>
      <c r="H35" s="24"/>
    </row>
    <row r="36" spans="1:8" x14ac:dyDescent="0.25">
      <c r="A36" s="8">
        <v>7</v>
      </c>
      <c r="B36" s="13">
        <v>0</v>
      </c>
      <c r="C36" s="14">
        <v>122000</v>
      </c>
      <c r="D36" s="15">
        <v>0</v>
      </c>
      <c r="E36" s="29">
        <f t="shared" si="2"/>
        <v>122000</v>
      </c>
      <c r="F36" s="30">
        <f t="shared" si="3"/>
        <v>79019.400000000009</v>
      </c>
      <c r="G36" s="24"/>
      <c r="H36" s="24"/>
    </row>
    <row r="37" spans="1:8" x14ac:dyDescent="0.25">
      <c r="A37" s="8">
        <v>8</v>
      </c>
      <c r="B37" s="13">
        <v>0</v>
      </c>
      <c r="C37" s="14">
        <v>61999.999999999985</v>
      </c>
      <c r="D37" s="15">
        <v>0</v>
      </c>
      <c r="E37" s="29">
        <f t="shared" si="2"/>
        <v>61999.999999999985</v>
      </c>
      <c r="F37" s="30">
        <f t="shared" si="3"/>
        <v>30255.999999999993</v>
      </c>
      <c r="G37" s="24"/>
      <c r="H37" s="24"/>
    </row>
    <row r="38" spans="1:8" x14ac:dyDescent="0.25">
      <c r="A38" s="8">
        <v>9</v>
      </c>
      <c r="B38" s="13">
        <v>0</v>
      </c>
      <c r="C38" s="14">
        <v>7500</v>
      </c>
      <c r="D38" s="15">
        <v>0</v>
      </c>
      <c r="E38" s="29">
        <f t="shared" si="2"/>
        <v>7500</v>
      </c>
      <c r="F38" s="30">
        <f t="shared" si="3"/>
        <v>3771.75</v>
      </c>
      <c r="G38" s="24"/>
      <c r="H38" s="24"/>
    </row>
    <row r="39" spans="1:8" x14ac:dyDescent="0.25">
      <c r="A39" s="8">
        <v>10</v>
      </c>
      <c r="B39" s="13">
        <v>19039.262617665969</v>
      </c>
      <c r="C39" s="14">
        <v>49960.737382334031</v>
      </c>
      <c r="D39" s="15">
        <v>0</v>
      </c>
      <c r="E39" s="29">
        <f t="shared" si="2"/>
        <v>69000</v>
      </c>
      <c r="F39" s="30">
        <f t="shared" si="3"/>
        <v>30021.899999999998</v>
      </c>
      <c r="G39" s="24"/>
      <c r="H39" s="24"/>
    </row>
    <row r="40" spans="1:8" x14ac:dyDescent="0.25">
      <c r="A40" s="8">
        <v>11</v>
      </c>
      <c r="B40" s="13">
        <v>0</v>
      </c>
      <c r="C40" s="14">
        <v>70000</v>
      </c>
      <c r="D40" s="15">
        <v>0</v>
      </c>
      <c r="E40" s="29">
        <f t="shared" si="2"/>
        <v>70000</v>
      </c>
      <c r="F40" s="30">
        <f t="shared" si="3"/>
        <v>44919</v>
      </c>
      <c r="G40" s="24"/>
      <c r="H40" s="24"/>
    </row>
    <row r="41" spans="1:8" x14ac:dyDescent="0.25">
      <c r="A41" s="8">
        <v>12</v>
      </c>
      <c r="B41" s="13">
        <v>0</v>
      </c>
      <c r="C41" s="14">
        <v>82000</v>
      </c>
      <c r="D41" s="15">
        <v>0</v>
      </c>
      <c r="E41" s="29">
        <f t="shared" si="2"/>
        <v>82000</v>
      </c>
      <c r="F41" s="30">
        <f t="shared" si="3"/>
        <v>46535</v>
      </c>
      <c r="G41" s="24"/>
      <c r="H41" s="24"/>
    </row>
    <row r="42" spans="1:8" x14ac:dyDescent="0.25">
      <c r="A42" s="8">
        <v>13</v>
      </c>
      <c r="B42" s="13">
        <v>0</v>
      </c>
      <c r="C42" s="14">
        <v>10000</v>
      </c>
      <c r="D42" s="15">
        <v>0</v>
      </c>
      <c r="E42" s="29">
        <f t="shared" si="2"/>
        <v>10000</v>
      </c>
      <c r="F42" s="30">
        <f t="shared" si="3"/>
        <v>4952</v>
      </c>
      <c r="G42" s="24"/>
      <c r="H42" s="24"/>
    </row>
    <row r="43" spans="1:8" x14ac:dyDescent="0.25">
      <c r="A43" s="8">
        <v>14</v>
      </c>
      <c r="B43" s="13">
        <v>0</v>
      </c>
      <c r="C43" s="14">
        <v>380000</v>
      </c>
      <c r="D43" s="15">
        <v>0</v>
      </c>
      <c r="E43" s="29">
        <f t="shared" si="2"/>
        <v>380000</v>
      </c>
      <c r="F43" s="30">
        <f t="shared" si="3"/>
        <v>118864.00000000001</v>
      </c>
      <c r="G43" s="24"/>
      <c r="H43" s="24"/>
    </row>
    <row r="44" spans="1:8" ht="16.5" thickBot="1" x14ac:dyDescent="0.3">
      <c r="A44" s="8">
        <v>15</v>
      </c>
      <c r="B44" s="16">
        <v>0</v>
      </c>
      <c r="C44" s="17">
        <v>62000</v>
      </c>
      <c r="D44" s="18">
        <v>0</v>
      </c>
      <c r="E44" s="29">
        <f t="shared" si="2"/>
        <v>62000</v>
      </c>
      <c r="F44" s="31">
        <f t="shared" si="3"/>
        <v>31179.8</v>
      </c>
      <c r="G44" s="24"/>
      <c r="H44" s="24"/>
    </row>
    <row r="45" spans="1:8" x14ac:dyDescent="0.25">
      <c r="E45" s="8" t="s">
        <v>11</v>
      </c>
      <c r="F45" s="32">
        <f>SUM(F30:F44)</f>
        <v>599108.15756647883</v>
      </c>
      <c r="G45" s="24"/>
      <c r="H45" s="24"/>
    </row>
    <row r="46" spans="1:8" x14ac:dyDescent="0.25">
      <c r="A46" s="3"/>
      <c r="B46" s="2"/>
      <c r="E46" s="24"/>
      <c r="F46" s="24"/>
      <c r="G46" s="24"/>
      <c r="H46" s="24"/>
    </row>
    <row r="47" spans="1:8" x14ac:dyDescent="0.25">
      <c r="A47" s="2"/>
      <c r="B47" s="2"/>
    </row>
    <row r="48" spans="1:8" x14ac:dyDescent="0.25">
      <c r="A48" s="2"/>
      <c r="B48" s="19"/>
    </row>
    <row r="49" spans="1:7" x14ac:dyDescent="0.25">
      <c r="A49" s="20"/>
    </row>
    <row r="50" spans="1:7" x14ac:dyDescent="0.25">
      <c r="A50" s="20"/>
      <c r="G50" s="12"/>
    </row>
    <row r="51" spans="1:7" x14ac:dyDescent="0.25">
      <c r="A51" s="20"/>
    </row>
    <row r="52" spans="1:7" x14ac:dyDescent="0.25">
      <c r="A52" s="20"/>
    </row>
    <row r="53" spans="1:7" x14ac:dyDescent="0.25">
      <c r="A53" s="20"/>
    </row>
    <row r="54" spans="1:7" x14ac:dyDescent="0.25">
      <c r="A54" s="20"/>
    </row>
    <row r="55" spans="1:7" x14ac:dyDescent="0.25">
      <c r="A55" s="20"/>
    </row>
    <row r="56" spans="1:7" x14ac:dyDescent="0.25">
      <c r="A56" s="20"/>
    </row>
    <row r="57" spans="1:7" x14ac:dyDescent="0.25">
      <c r="A57" s="20"/>
    </row>
    <row r="58" spans="1:7" x14ac:dyDescent="0.25">
      <c r="A58" s="20"/>
    </row>
    <row r="59" spans="1:7" x14ac:dyDescent="0.25">
      <c r="A59" s="20"/>
    </row>
    <row r="60" spans="1:7" x14ac:dyDescent="0.25">
      <c r="A60" s="20"/>
    </row>
    <row r="61" spans="1:7" x14ac:dyDescent="0.25">
      <c r="A61" s="20"/>
    </row>
    <row r="62" spans="1:7" x14ac:dyDescent="0.25">
      <c r="A62" s="20"/>
    </row>
    <row r="63" spans="1:7" x14ac:dyDescent="0.25">
      <c r="A63" s="20"/>
    </row>
  </sheetData>
  <phoneticPr fontId="0" type="noConversion"/>
  <printOptions headings="1" gridLines="1" gridLinesSet="0"/>
  <pageMargins left="0.75" right="0.75" top="1" bottom="1" header="0.5" footer="0.5"/>
  <pageSetup scale="74" orientation="portrait" horizontalDpi="4294967292" verticalDpi="4294967292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showGridLines="0" workbookViewId="0"/>
  </sheetViews>
  <sheetFormatPr defaultRowHeight="12.75" x14ac:dyDescent="0.2"/>
  <cols>
    <col min="1" max="1" width="2.28515625" customWidth="1"/>
    <col min="2" max="2" width="6.42578125" bestFit="1" customWidth="1"/>
    <col min="3" max="3" width="16.5703125" bestFit="1" customWidth="1"/>
    <col min="4" max="4" width="12" bestFit="1" customWidth="1"/>
    <col min="5" max="5" width="12.5703125" bestFit="1" customWidth="1"/>
    <col min="6" max="6" width="11.7109375" bestFit="1" customWidth="1"/>
    <col min="7" max="8" width="12.28515625" bestFit="1" customWidth="1"/>
  </cols>
  <sheetData>
    <row r="1" spans="1:8" x14ac:dyDescent="0.2">
      <c r="A1" s="33" t="s">
        <v>22</v>
      </c>
    </row>
    <row r="2" spans="1:8" x14ac:dyDescent="0.2">
      <c r="A2" s="33" t="s">
        <v>23</v>
      </c>
    </row>
    <row r="3" spans="1:8" x14ac:dyDescent="0.2">
      <c r="A3" s="33" t="s">
        <v>24</v>
      </c>
    </row>
    <row r="6" spans="1:8" ht="13.5" thickBot="1" x14ac:dyDescent="0.25">
      <c r="A6" t="s">
        <v>25</v>
      </c>
    </row>
    <row r="7" spans="1:8" x14ac:dyDescent="0.2">
      <c r="B7" s="36"/>
      <c r="C7" s="36"/>
      <c r="D7" s="36" t="s">
        <v>28</v>
      </c>
      <c r="E7" s="36" t="s">
        <v>30</v>
      </c>
      <c r="F7" s="36" t="s">
        <v>31</v>
      </c>
      <c r="G7" s="36" t="s">
        <v>33</v>
      </c>
      <c r="H7" s="36" t="s">
        <v>33</v>
      </c>
    </row>
    <row r="8" spans="1:8" ht="13.5" thickBot="1" x14ac:dyDescent="0.25">
      <c r="B8" s="37" t="s">
        <v>26</v>
      </c>
      <c r="C8" s="37" t="s">
        <v>27</v>
      </c>
      <c r="D8" s="37" t="s">
        <v>29</v>
      </c>
      <c r="E8" s="37" t="s">
        <v>12</v>
      </c>
      <c r="F8" s="37" t="s">
        <v>32</v>
      </c>
      <c r="G8" s="37" t="s">
        <v>34</v>
      </c>
      <c r="H8" s="37" t="s">
        <v>35</v>
      </c>
    </row>
    <row r="9" spans="1:8" x14ac:dyDescent="0.2">
      <c r="B9" s="34" t="s">
        <v>41</v>
      </c>
      <c r="C9" s="34" t="s">
        <v>1</v>
      </c>
      <c r="D9" s="34">
        <v>16500</v>
      </c>
      <c r="E9" s="34">
        <v>0</v>
      </c>
      <c r="F9" s="34">
        <v>0.6573</v>
      </c>
      <c r="G9" s="34">
        <v>3.2433010960667905E-2</v>
      </c>
      <c r="H9" s="34">
        <v>1E+30</v>
      </c>
    </row>
    <row r="10" spans="1:8" x14ac:dyDescent="0.2">
      <c r="B10" s="34" t="s">
        <v>42</v>
      </c>
      <c r="C10" s="34" t="s">
        <v>2</v>
      </c>
      <c r="D10" s="34">
        <v>0</v>
      </c>
      <c r="E10" s="34">
        <v>-0.11026698903933237</v>
      </c>
      <c r="F10" s="34">
        <v>0.6573</v>
      </c>
      <c r="G10" s="34">
        <v>1E+30</v>
      </c>
      <c r="H10" s="34">
        <v>0.11026698903933237</v>
      </c>
    </row>
    <row r="11" spans="1:8" x14ac:dyDescent="0.2">
      <c r="B11" s="34" t="s">
        <v>43</v>
      </c>
      <c r="C11" s="34" t="s">
        <v>20</v>
      </c>
      <c r="D11" s="34">
        <v>0</v>
      </c>
      <c r="E11" s="34">
        <v>3.2433010960667905E-2</v>
      </c>
      <c r="F11" s="34">
        <v>0.80000000000000027</v>
      </c>
      <c r="G11" s="34">
        <v>1E+30</v>
      </c>
      <c r="H11" s="34">
        <v>3.2433010960667905E-2</v>
      </c>
    </row>
    <row r="12" spans="1:8" x14ac:dyDescent="0.2">
      <c r="B12" s="34" t="s">
        <v>44</v>
      </c>
      <c r="C12" s="34" t="s">
        <v>1</v>
      </c>
      <c r="D12" s="34">
        <v>52000</v>
      </c>
      <c r="E12" s="34">
        <v>0</v>
      </c>
      <c r="F12" s="34">
        <v>0.55500000000000016</v>
      </c>
      <c r="G12" s="34">
        <v>3.4733010960667207E-2</v>
      </c>
      <c r="H12" s="34">
        <v>1E+30</v>
      </c>
    </row>
    <row r="13" spans="1:8" x14ac:dyDescent="0.2">
      <c r="B13" s="34" t="s">
        <v>45</v>
      </c>
      <c r="C13" s="34" t="s">
        <v>2</v>
      </c>
      <c r="D13" s="34">
        <v>0</v>
      </c>
      <c r="E13" s="34">
        <v>-0.11026698903933237</v>
      </c>
      <c r="F13" s="34">
        <v>0.55500000000000016</v>
      </c>
      <c r="G13" s="34">
        <v>1E+30</v>
      </c>
      <c r="H13" s="34">
        <v>0.11026698903933237</v>
      </c>
    </row>
    <row r="14" spans="1:8" x14ac:dyDescent="0.2">
      <c r="B14" s="34" t="s">
        <v>46</v>
      </c>
      <c r="C14" s="34" t="s">
        <v>20</v>
      </c>
      <c r="D14" s="34">
        <v>0</v>
      </c>
      <c r="E14" s="34">
        <v>3.4733010960667207E-2</v>
      </c>
      <c r="F14" s="34">
        <v>0.69999999999999973</v>
      </c>
      <c r="G14" s="34">
        <v>1E+30</v>
      </c>
      <c r="H14" s="34">
        <v>3.4733010960667207E-2</v>
      </c>
    </row>
    <row r="15" spans="1:8" x14ac:dyDescent="0.2">
      <c r="B15" s="34" t="s">
        <v>47</v>
      </c>
      <c r="C15" s="34" t="s">
        <v>1</v>
      </c>
      <c r="D15" s="34">
        <v>45000</v>
      </c>
      <c r="E15" s="34">
        <v>0</v>
      </c>
      <c r="F15" s="34">
        <v>0.6549999999999998</v>
      </c>
      <c r="G15" s="34">
        <v>8.4733010960667515E-2</v>
      </c>
      <c r="H15" s="34">
        <v>1E+30</v>
      </c>
    </row>
    <row r="16" spans="1:8" x14ac:dyDescent="0.2">
      <c r="B16" s="34" t="s">
        <v>48</v>
      </c>
      <c r="C16" s="34" t="s">
        <v>2</v>
      </c>
      <c r="D16" s="34">
        <v>0</v>
      </c>
      <c r="E16" s="34">
        <v>-0.11026698903933188</v>
      </c>
      <c r="F16" s="34">
        <v>0.65500000000000025</v>
      </c>
      <c r="G16" s="34">
        <v>1E+30</v>
      </c>
      <c r="H16" s="34">
        <v>0.11026698903933188</v>
      </c>
    </row>
    <row r="17" spans="2:8" x14ac:dyDescent="0.2">
      <c r="B17" s="34" t="s">
        <v>49</v>
      </c>
      <c r="C17" s="34" t="s">
        <v>20</v>
      </c>
      <c r="D17" s="34">
        <v>0</v>
      </c>
      <c r="E17" s="34">
        <v>8.4733010960667515E-2</v>
      </c>
      <c r="F17" s="34">
        <v>0.84999999999999964</v>
      </c>
      <c r="G17" s="34">
        <v>1E+30</v>
      </c>
      <c r="H17" s="34">
        <v>8.4733010960667515E-2</v>
      </c>
    </row>
    <row r="18" spans="2:8" x14ac:dyDescent="0.2">
      <c r="B18" s="34" t="s">
        <v>50</v>
      </c>
      <c r="C18" s="34" t="s">
        <v>1</v>
      </c>
      <c r="D18" s="34">
        <v>22000</v>
      </c>
      <c r="E18" s="34">
        <v>0</v>
      </c>
      <c r="F18" s="34">
        <v>0.5541999999999998</v>
      </c>
      <c r="G18" s="34">
        <v>3.5533010960668153E-2</v>
      </c>
      <c r="H18" s="34">
        <v>1E+30</v>
      </c>
    </row>
    <row r="19" spans="2:8" x14ac:dyDescent="0.2">
      <c r="B19" s="34" t="s">
        <v>51</v>
      </c>
      <c r="C19" s="34" t="s">
        <v>2</v>
      </c>
      <c r="D19" s="34">
        <v>0</v>
      </c>
      <c r="E19" s="34">
        <v>-0.11026698903933221</v>
      </c>
      <c r="F19" s="34">
        <v>0.5541999999999998</v>
      </c>
      <c r="G19" s="34">
        <v>1E+30</v>
      </c>
      <c r="H19" s="34">
        <v>0.11026698903933221</v>
      </c>
    </row>
    <row r="20" spans="2:8" x14ac:dyDescent="0.2">
      <c r="B20" s="34" t="s">
        <v>52</v>
      </c>
      <c r="C20" s="34" t="s">
        <v>20</v>
      </c>
      <c r="D20" s="34">
        <v>0</v>
      </c>
      <c r="E20" s="34">
        <v>3.5533010960668153E-2</v>
      </c>
      <c r="F20" s="34">
        <v>0.70000000000000018</v>
      </c>
      <c r="G20" s="34">
        <v>1E+30</v>
      </c>
      <c r="H20" s="34">
        <v>3.5533010960668153E-2</v>
      </c>
    </row>
    <row r="21" spans="2:8" x14ac:dyDescent="0.2">
      <c r="B21" s="34" t="s">
        <v>53</v>
      </c>
      <c r="C21" s="34" t="s">
        <v>1</v>
      </c>
      <c r="D21" s="34">
        <v>0</v>
      </c>
      <c r="E21" s="34">
        <v>2.7061686225238191E-15</v>
      </c>
      <c r="F21" s="34">
        <v>0.60969999999999924</v>
      </c>
      <c r="G21" s="34">
        <v>1E+30</v>
      </c>
      <c r="H21" s="34">
        <v>2.7061686225238191E-15</v>
      </c>
    </row>
    <row r="22" spans="2:8" x14ac:dyDescent="0.2">
      <c r="B22" s="34" t="s">
        <v>54</v>
      </c>
      <c r="C22" s="34" t="s">
        <v>2</v>
      </c>
      <c r="D22" s="34">
        <v>76500</v>
      </c>
      <c r="E22" s="34">
        <v>0</v>
      </c>
      <c r="F22" s="34">
        <v>0.60970000000000013</v>
      </c>
      <c r="G22" s="34">
        <v>2.7061686225238191E-15</v>
      </c>
      <c r="H22" s="34">
        <v>1E+30</v>
      </c>
    </row>
    <row r="23" spans="2:8" x14ac:dyDescent="0.2">
      <c r="B23" s="34" t="s">
        <v>55</v>
      </c>
      <c r="C23" s="34" t="s">
        <v>20</v>
      </c>
      <c r="D23" s="34">
        <v>0</v>
      </c>
      <c r="E23" s="34">
        <v>4.1518271082018519E-2</v>
      </c>
      <c r="F23" s="34">
        <v>0.75</v>
      </c>
      <c r="G23" s="34">
        <v>1E+30</v>
      </c>
      <c r="H23" s="34">
        <v>4.1518271082018519E-2</v>
      </c>
    </row>
    <row r="24" spans="2:8" x14ac:dyDescent="0.2">
      <c r="B24" s="34" t="s">
        <v>56</v>
      </c>
      <c r="C24" s="34" t="s">
        <v>1</v>
      </c>
      <c r="D24" s="34">
        <v>0</v>
      </c>
      <c r="E24" s="34">
        <v>2.9351521213527576E-15</v>
      </c>
      <c r="F24" s="34">
        <v>0.61529999999999951</v>
      </c>
      <c r="G24" s="34">
        <v>1E+30</v>
      </c>
      <c r="H24" s="34">
        <v>2.9351521213527576E-15</v>
      </c>
    </row>
    <row r="25" spans="2:8" x14ac:dyDescent="0.2">
      <c r="B25" s="34" t="s">
        <v>57</v>
      </c>
      <c r="C25" s="34" t="s">
        <v>2</v>
      </c>
      <c r="D25" s="34">
        <v>6871.5102711303953</v>
      </c>
      <c r="E25" s="34">
        <v>0</v>
      </c>
      <c r="F25" s="34">
        <v>0.61530000000000129</v>
      </c>
      <c r="G25" s="34">
        <v>2.935152121352758E-15</v>
      </c>
      <c r="H25" s="34">
        <v>1.9141953268573375E-2</v>
      </c>
    </row>
    <row r="26" spans="2:8" x14ac:dyDescent="0.2">
      <c r="B26" s="34" t="s">
        <v>58</v>
      </c>
      <c r="C26" s="34" t="s">
        <v>20</v>
      </c>
      <c r="D26" s="34">
        <v>103128.48972886959</v>
      </c>
      <c r="E26" s="34">
        <v>0</v>
      </c>
      <c r="F26" s="34">
        <v>0.75</v>
      </c>
      <c r="G26" s="34">
        <v>1.9141953268573375E-2</v>
      </c>
      <c r="H26" s="34">
        <v>0.13469999999999874</v>
      </c>
    </row>
    <row r="27" spans="2:8" x14ac:dyDescent="0.2">
      <c r="B27" s="34" t="s">
        <v>59</v>
      </c>
      <c r="C27" s="34" t="s">
        <v>1</v>
      </c>
      <c r="D27" s="34">
        <v>0</v>
      </c>
      <c r="E27" s="34">
        <v>4.2674197509029455E-15</v>
      </c>
      <c r="F27" s="34">
        <v>0.64770000000000039</v>
      </c>
      <c r="G27" s="34">
        <v>1E+30</v>
      </c>
      <c r="H27" s="34">
        <v>4.2674197509029455E-15</v>
      </c>
    </row>
    <row r="28" spans="2:8" x14ac:dyDescent="0.2">
      <c r="B28" s="34" t="s">
        <v>60</v>
      </c>
      <c r="C28" s="34" t="s">
        <v>2</v>
      </c>
      <c r="D28" s="34">
        <v>122000</v>
      </c>
      <c r="E28" s="34">
        <v>0</v>
      </c>
      <c r="F28" s="34">
        <v>0.64770000000000039</v>
      </c>
      <c r="G28" s="34">
        <v>4.2674197509029455E-15</v>
      </c>
      <c r="H28" s="34">
        <v>1E+30</v>
      </c>
    </row>
    <row r="29" spans="2:8" x14ac:dyDescent="0.2">
      <c r="B29" s="34" t="s">
        <v>61</v>
      </c>
      <c r="C29" s="34" t="s">
        <v>20</v>
      </c>
      <c r="D29" s="34">
        <v>0</v>
      </c>
      <c r="E29" s="34">
        <v>2.9702078853046293E-2</v>
      </c>
      <c r="F29" s="34">
        <v>0.79999999999999893</v>
      </c>
      <c r="G29" s="34">
        <v>1E+30</v>
      </c>
      <c r="H29" s="34">
        <v>2.9702078853046293E-2</v>
      </c>
    </row>
    <row r="30" spans="2:8" x14ac:dyDescent="0.2">
      <c r="B30" s="34" t="s">
        <v>62</v>
      </c>
      <c r="C30" s="34" t="s">
        <v>1</v>
      </c>
      <c r="D30" s="34">
        <v>0</v>
      </c>
      <c r="E30" s="34">
        <v>1.8318679906315083E-15</v>
      </c>
      <c r="F30" s="34">
        <v>0.48799999999999955</v>
      </c>
      <c r="G30" s="34">
        <v>1E+30</v>
      </c>
      <c r="H30" s="34">
        <v>1.8318679906315083E-15</v>
      </c>
    </row>
    <row r="31" spans="2:8" x14ac:dyDescent="0.2">
      <c r="B31" s="34" t="s">
        <v>63</v>
      </c>
      <c r="C31" s="34" t="s">
        <v>2</v>
      </c>
      <c r="D31" s="34">
        <v>61999.999999999985</v>
      </c>
      <c r="E31" s="34">
        <v>0</v>
      </c>
      <c r="F31" s="34">
        <v>0.48800000000000132</v>
      </c>
      <c r="G31" s="34">
        <v>1.8318679906315083E-15</v>
      </c>
      <c r="H31" s="34">
        <v>1E+30</v>
      </c>
    </row>
    <row r="32" spans="2:8" x14ac:dyDescent="0.2">
      <c r="B32" s="34" t="s">
        <v>64</v>
      </c>
      <c r="C32" s="34" t="s">
        <v>20</v>
      </c>
      <c r="D32" s="34">
        <v>0</v>
      </c>
      <c r="E32" s="34">
        <v>1.3935722477063456E-2</v>
      </c>
      <c r="F32" s="34">
        <v>0.59999999999999964</v>
      </c>
      <c r="G32" s="34">
        <v>1E+30</v>
      </c>
      <c r="H32" s="34">
        <v>1.3935722477063456E-2</v>
      </c>
    </row>
    <row r="33" spans="2:8" x14ac:dyDescent="0.2">
      <c r="B33" s="34" t="s">
        <v>65</v>
      </c>
      <c r="C33" s="34" t="s">
        <v>1</v>
      </c>
      <c r="D33" s="34">
        <v>0</v>
      </c>
      <c r="E33" s="34">
        <v>1.8318679906315083E-15</v>
      </c>
      <c r="F33" s="34">
        <v>0.50289999999999857</v>
      </c>
      <c r="G33" s="34">
        <v>1E+30</v>
      </c>
      <c r="H33" s="34">
        <v>1.8318679906315083E-15</v>
      </c>
    </row>
    <row r="34" spans="2:8" x14ac:dyDescent="0.2">
      <c r="B34" s="34" t="s">
        <v>66</v>
      </c>
      <c r="C34" s="34" t="s">
        <v>2</v>
      </c>
      <c r="D34" s="34">
        <v>7500</v>
      </c>
      <c r="E34" s="34">
        <v>0</v>
      </c>
      <c r="F34" s="34">
        <v>0.50290000000000035</v>
      </c>
      <c r="G34" s="34">
        <v>1.8318679906315083E-15</v>
      </c>
      <c r="H34" s="34">
        <v>1E+30</v>
      </c>
    </row>
    <row r="35" spans="2:8" x14ac:dyDescent="0.2">
      <c r="B35" s="34" t="s">
        <v>67</v>
      </c>
      <c r="C35" s="34" t="s">
        <v>20</v>
      </c>
      <c r="D35" s="34">
        <v>0</v>
      </c>
      <c r="E35" s="34">
        <v>9.9035722477064075E-2</v>
      </c>
      <c r="F35" s="34">
        <v>0.69999999999999929</v>
      </c>
      <c r="G35" s="34">
        <v>1E+30</v>
      </c>
      <c r="H35" s="34">
        <v>9.9035722477064075E-2</v>
      </c>
    </row>
    <row r="36" spans="2:8" x14ac:dyDescent="0.2">
      <c r="B36" s="34" t="s">
        <v>68</v>
      </c>
      <c r="C36" s="34" t="s">
        <v>1</v>
      </c>
      <c r="D36" s="34">
        <v>19039.262617665969</v>
      </c>
      <c r="E36" s="34">
        <v>0</v>
      </c>
      <c r="F36" s="34">
        <v>0.43509999999999849</v>
      </c>
      <c r="G36" s="34">
        <v>6.7713896416626887E-16</v>
      </c>
      <c r="H36" s="34">
        <v>2.8843807339447237E-2</v>
      </c>
    </row>
    <row r="37" spans="2:8" x14ac:dyDescent="0.2">
      <c r="B37" s="34" t="s">
        <v>69</v>
      </c>
      <c r="C37" s="34" t="s">
        <v>2</v>
      </c>
      <c r="D37" s="34">
        <v>49960.737382334031</v>
      </c>
      <c r="E37" s="34">
        <v>0</v>
      </c>
      <c r="F37" s="34">
        <v>0.43510000000000204</v>
      </c>
      <c r="G37" s="34">
        <v>2.8843807339447237E-2</v>
      </c>
      <c r="H37" s="34">
        <v>6.7713896416626887E-16</v>
      </c>
    </row>
    <row r="38" spans="2:8" x14ac:dyDescent="0.2">
      <c r="B38" s="34" t="s">
        <v>70</v>
      </c>
      <c r="C38" s="34" t="s">
        <v>20</v>
      </c>
      <c r="D38" s="34">
        <v>0</v>
      </c>
      <c r="E38" s="34">
        <v>6.6835722477060835E-2</v>
      </c>
      <c r="F38" s="34">
        <v>0.59999999999999787</v>
      </c>
      <c r="G38" s="34">
        <v>1E+30</v>
      </c>
      <c r="H38" s="34">
        <v>6.6835722477060835E-2</v>
      </c>
    </row>
    <row r="39" spans="2:8" x14ac:dyDescent="0.2">
      <c r="B39" s="34" t="s">
        <v>71</v>
      </c>
      <c r="C39" s="34" t="s">
        <v>1</v>
      </c>
      <c r="D39" s="34">
        <v>0</v>
      </c>
      <c r="E39" s="34">
        <v>4.9196757778702249E-15</v>
      </c>
      <c r="F39" s="34">
        <v>0.64170000000000016</v>
      </c>
      <c r="G39" s="34">
        <v>1E+30</v>
      </c>
      <c r="H39" s="34">
        <v>4.9196757778702249E-15</v>
      </c>
    </row>
    <row r="40" spans="2:8" x14ac:dyDescent="0.2">
      <c r="B40" s="34" t="s">
        <v>72</v>
      </c>
      <c r="C40" s="34" t="s">
        <v>2</v>
      </c>
      <c r="D40" s="34">
        <v>70000</v>
      </c>
      <c r="E40" s="34">
        <v>0</v>
      </c>
      <c r="F40" s="34">
        <v>0.64170000000000016</v>
      </c>
      <c r="G40" s="34">
        <v>4.9196757778702249E-15</v>
      </c>
      <c r="H40" s="34">
        <v>1E+30</v>
      </c>
    </row>
    <row r="41" spans="2:8" x14ac:dyDescent="0.2">
      <c r="B41" s="34" t="s">
        <v>73</v>
      </c>
      <c r="C41" s="34" t="s">
        <v>20</v>
      </c>
      <c r="D41" s="34">
        <v>0</v>
      </c>
      <c r="E41" s="34">
        <v>2.0857648004287972E-2</v>
      </c>
      <c r="F41" s="34">
        <v>0.80000000000000071</v>
      </c>
      <c r="G41" s="34">
        <v>1E+30</v>
      </c>
      <c r="H41" s="34">
        <v>2.0857648004287972E-2</v>
      </c>
    </row>
    <row r="42" spans="2:8" x14ac:dyDescent="0.2">
      <c r="B42" s="34" t="s">
        <v>74</v>
      </c>
      <c r="C42" s="34" t="s">
        <v>1</v>
      </c>
      <c r="D42" s="34">
        <v>0</v>
      </c>
      <c r="E42" s="34">
        <v>8.4654505627668186E-16</v>
      </c>
      <c r="F42" s="34">
        <v>0.56749999999999901</v>
      </c>
      <c r="G42" s="34">
        <v>1E+30</v>
      </c>
      <c r="H42" s="34">
        <v>8.4654505627668186E-16</v>
      </c>
    </row>
    <row r="43" spans="2:8" x14ac:dyDescent="0.2">
      <c r="B43" s="34" t="s">
        <v>75</v>
      </c>
      <c r="C43" s="34" t="s">
        <v>2</v>
      </c>
      <c r="D43" s="34">
        <v>82000</v>
      </c>
      <c r="E43" s="34">
        <v>0</v>
      </c>
      <c r="F43" s="34">
        <v>0.56750000000000256</v>
      </c>
      <c r="G43" s="34">
        <v>8.4654505627668186E-16</v>
      </c>
      <c r="H43" s="34">
        <v>1E+30</v>
      </c>
    </row>
    <row r="44" spans="2:8" x14ac:dyDescent="0.2">
      <c r="B44" s="34" t="s">
        <v>76</v>
      </c>
      <c r="C44" s="34" t="s">
        <v>20</v>
      </c>
      <c r="D44" s="34">
        <v>0</v>
      </c>
      <c r="E44" s="34">
        <v>5.9902078853045146E-2</v>
      </c>
      <c r="F44" s="34">
        <v>0.75</v>
      </c>
      <c r="G44" s="34">
        <v>1E+30</v>
      </c>
      <c r="H44" s="34">
        <v>5.9902078853045146E-2</v>
      </c>
    </row>
    <row r="45" spans="2:8" x14ac:dyDescent="0.2">
      <c r="B45" s="34" t="s">
        <v>77</v>
      </c>
      <c r="C45" s="34" t="s">
        <v>1</v>
      </c>
      <c r="D45" s="34">
        <v>0</v>
      </c>
      <c r="E45" s="34">
        <v>4.1841530240560587E-15</v>
      </c>
      <c r="F45" s="34">
        <v>0.49520000000000053</v>
      </c>
      <c r="G45" s="34">
        <v>1E+30</v>
      </c>
      <c r="H45" s="34">
        <v>4.1841530240560587E-15</v>
      </c>
    </row>
    <row r="46" spans="2:8" x14ac:dyDescent="0.2">
      <c r="B46" s="34" t="s">
        <v>78</v>
      </c>
      <c r="C46" s="34" t="s">
        <v>2</v>
      </c>
      <c r="D46" s="34">
        <v>10000</v>
      </c>
      <c r="E46" s="34">
        <v>0</v>
      </c>
      <c r="F46" s="34">
        <v>0.49520000000000053</v>
      </c>
      <c r="G46" s="34">
        <v>4.1841530240560587E-15</v>
      </c>
      <c r="H46" s="34">
        <v>1E+30</v>
      </c>
    </row>
    <row r="47" spans="2:8" x14ac:dyDescent="0.2">
      <c r="B47" s="34" t="s">
        <v>79</v>
      </c>
      <c r="C47" s="34" t="s">
        <v>20</v>
      </c>
      <c r="D47" s="34">
        <v>0</v>
      </c>
      <c r="E47" s="34">
        <v>3.9217143500787602E-2</v>
      </c>
      <c r="F47" s="34">
        <v>0.64999999999999858</v>
      </c>
      <c r="G47" s="34">
        <v>1E+30</v>
      </c>
      <c r="H47" s="34">
        <v>3.9217143500787602E-2</v>
      </c>
    </row>
    <row r="48" spans="2:8" x14ac:dyDescent="0.2">
      <c r="B48" s="34" t="s">
        <v>80</v>
      </c>
      <c r="C48" s="34" t="s">
        <v>1</v>
      </c>
      <c r="D48" s="34">
        <v>0</v>
      </c>
      <c r="E48" s="34">
        <v>3.4694469519536142E-15</v>
      </c>
      <c r="F48" s="34">
        <v>0.3127999999999993</v>
      </c>
      <c r="G48" s="34">
        <v>1E+30</v>
      </c>
      <c r="H48" s="34">
        <v>3.4694469519536142E-15</v>
      </c>
    </row>
    <row r="49" spans="1:8" x14ac:dyDescent="0.2">
      <c r="B49" s="34" t="s">
        <v>81</v>
      </c>
      <c r="C49" s="34" t="s">
        <v>2</v>
      </c>
      <c r="D49" s="34">
        <v>380000</v>
      </c>
      <c r="E49" s="34">
        <v>0</v>
      </c>
      <c r="F49" s="34">
        <v>0.3127999999999993</v>
      </c>
      <c r="G49" s="34">
        <v>3.4694469519536181E-15</v>
      </c>
      <c r="H49" s="34">
        <v>1E+30</v>
      </c>
    </row>
    <row r="50" spans="1:8" x14ac:dyDescent="0.2">
      <c r="B50" s="34" t="s">
        <v>82</v>
      </c>
      <c r="C50" s="34" t="s">
        <v>20</v>
      </c>
      <c r="D50" s="34">
        <v>0</v>
      </c>
      <c r="E50" s="34">
        <v>3.9135722477068577E-2</v>
      </c>
      <c r="F50" s="34">
        <v>0.45000000000000284</v>
      </c>
      <c r="G50" s="34">
        <v>1E+30</v>
      </c>
      <c r="H50" s="34">
        <v>3.9135722477068577E-2</v>
      </c>
    </row>
    <row r="51" spans="1:8" x14ac:dyDescent="0.2">
      <c r="B51" s="34" t="s">
        <v>83</v>
      </c>
      <c r="C51" s="34" t="s">
        <v>1</v>
      </c>
      <c r="D51" s="34">
        <v>0</v>
      </c>
      <c r="E51" s="34">
        <v>4.3992587350771828E-15</v>
      </c>
      <c r="F51" s="34">
        <v>0.50290000000000035</v>
      </c>
      <c r="G51" s="34">
        <v>1E+30</v>
      </c>
      <c r="H51" s="34">
        <v>4.3992587350771828E-15</v>
      </c>
    </row>
    <row r="52" spans="1:8" x14ac:dyDescent="0.2">
      <c r="B52" s="34" t="s">
        <v>84</v>
      </c>
      <c r="C52" s="34" t="s">
        <v>2</v>
      </c>
      <c r="D52" s="34">
        <v>62000</v>
      </c>
      <c r="E52" s="34">
        <v>0</v>
      </c>
      <c r="F52" s="34">
        <v>0.50290000000000035</v>
      </c>
      <c r="G52" s="34">
        <v>4.3992587350771828E-15</v>
      </c>
      <c r="H52" s="34">
        <v>1E+30</v>
      </c>
    </row>
    <row r="53" spans="1:8" ht="13.5" thickBot="1" x14ac:dyDescent="0.25">
      <c r="B53" s="35" t="s">
        <v>85</v>
      </c>
      <c r="C53" s="35" t="s">
        <v>20</v>
      </c>
      <c r="D53" s="35">
        <v>0</v>
      </c>
      <c r="E53" s="35">
        <v>7.4502078853046744E-2</v>
      </c>
      <c r="F53" s="35">
        <v>0.69999999999999929</v>
      </c>
      <c r="G53" s="35">
        <v>1E+30</v>
      </c>
      <c r="H53" s="35">
        <v>7.4502078853046744E-2</v>
      </c>
    </row>
    <row r="55" spans="1:8" ht="13.5" thickBot="1" x14ac:dyDescent="0.25">
      <c r="A55" t="s">
        <v>36</v>
      </c>
    </row>
    <row r="56" spans="1:8" x14ac:dyDescent="0.2">
      <c r="B56" s="36"/>
      <c r="C56" s="36"/>
      <c r="D56" s="36" t="s">
        <v>28</v>
      </c>
      <c r="E56" s="36" t="s">
        <v>37</v>
      </c>
      <c r="F56" s="36" t="s">
        <v>39</v>
      </c>
      <c r="G56" s="36" t="s">
        <v>33</v>
      </c>
      <c r="H56" s="36" t="s">
        <v>33</v>
      </c>
    </row>
    <row r="57" spans="1:8" ht="13.5" thickBot="1" x14ac:dyDescent="0.25">
      <c r="B57" s="37" t="s">
        <v>26</v>
      </c>
      <c r="C57" s="37" t="s">
        <v>27</v>
      </c>
      <c r="D57" s="37" t="s">
        <v>29</v>
      </c>
      <c r="E57" s="37" t="s">
        <v>38</v>
      </c>
      <c r="F57" s="37" t="s">
        <v>40</v>
      </c>
      <c r="G57" s="37" t="s">
        <v>34</v>
      </c>
      <c r="H57" s="37" t="s">
        <v>35</v>
      </c>
    </row>
    <row r="58" spans="1:8" x14ac:dyDescent="0.2">
      <c r="B58" s="34" t="s">
        <v>86</v>
      </c>
      <c r="C58" s="34" t="s">
        <v>11</v>
      </c>
      <c r="D58" s="34">
        <v>16500</v>
      </c>
      <c r="E58" s="34">
        <v>0.7675669890393324</v>
      </c>
      <c r="F58" s="34">
        <v>16500</v>
      </c>
      <c r="G58" s="34">
        <v>8394.1027281621718</v>
      </c>
      <c r="H58" s="34">
        <v>16500</v>
      </c>
    </row>
    <row r="59" spans="1:8" x14ac:dyDescent="0.2">
      <c r="B59" s="34" t="s">
        <v>87</v>
      </c>
      <c r="C59" s="34" t="s">
        <v>11</v>
      </c>
      <c r="D59" s="34">
        <v>52000</v>
      </c>
      <c r="E59" s="34">
        <v>0.66526698903933257</v>
      </c>
      <c r="F59" s="34">
        <v>52000</v>
      </c>
      <c r="G59" s="34">
        <v>8394.1027281621737</v>
      </c>
      <c r="H59" s="34">
        <v>44431.82550458725</v>
      </c>
    </row>
    <row r="60" spans="1:8" x14ac:dyDescent="0.2">
      <c r="B60" s="34" t="s">
        <v>88</v>
      </c>
      <c r="C60" s="34" t="s">
        <v>11</v>
      </c>
      <c r="D60" s="34">
        <v>45000</v>
      </c>
      <c r="E60" s="34">
        <v>0.76526698903933221</v>
      </c>
      <c r="F60" s="34">
        <v>45000</v>
      </c>
      <c r="G60" s="34">
        <v>8394.1027281621737</v>
      </c>
      <c r="H60" s="34">
        <v>44431.825504587243</v>
      </c>
    </row>
    <row r="61" spans="1:8" x14ac:dyDescent="0.2">
      <c r="B61" s="34" t="s">
        <v>89</v>
      </c>
      <c r="C61" s="34" t="s">
        <v>11</v>
      </c>
      <c r="D61" s="34">
        <v>22000</v>
      </c>
      <c r="E61" s="34">
        <v>0.6644669890393321</v>
      </c>
      <c r="F61" s="34">
        <v>22000</v>
      </c>
      <c r="G61" s="34">
        <v>8394.1027281621791</v>
      </c>
      <c r="H61" s="34">
        <v>22000</v>
      </c>
    </row>
    <row r="62" spans="1:8" x14ac:dyDescent="0.2">
      <c r="B62" s="34" t="s">
        <v>90</v>
      </c>
      <c r="C62" s="34" t="s">
        <v>11</v>
      </c>
      <c r="D62" s="34">
        <v>76500</v>
      </c>
      <c r="E62" s="34">
        <v>0.70848172891798156</v>
      </c>
      <c r="F62" s="34">
        <v>76500</v>
      </c>
      <c r="G62" s="34">
        <v>9370.0772770415515</v>
      </c>
      <c r="H62" s="34">
        <v>76500</v>
      </c>
    </row>
    <row r="63" spans="1:8" x14ac:dyDescent="0.2">
      <c r="B63" s="34" t="s">
        <v>91</v>
      </c>
      <c r="C63" s="34" t="s">
        <v>11</v>
      </c>
      <c r="D63" s="34">
        <v>109999.99999999999</v>
      </c>
      <c r="E63" s="34">
        <v>0.75</v>
      </c>
      <c r="F63" s="34">
        <v>110000</v>
      </c>
      <c r="G63" s="34">
        <v>1E+30</v>
      </c>
      <c r="H63" s="34">
        <v>103128.48972886959</v>
      </c>
    </row>
    <row r="64" spans="1:8" x14ac:dyDescent="0.2">
      <c r="B64" s="34" t="s">
        <v>92</v>
      </c>
      <c r="C64" s="34" t="s">
        <v>11</v>
      </c>
      <c r="D64" s="34">
        <v>122000</v>
      </c>
      <c r="E64" s="34">
        <v>0.77029792114695272</v>
      </c>
      <c r="F64" s="34">
        <v>122000</v>
      </c>
      <c r="G64" s="34">
        <v>7549.8216026990549</v>
      </c>
      <c r="H64" s="34">
        <v>113308.6714400943</v>
      </c>
    </row>
    <row r="65" spans="2:8" x14ac:dyDescent="0.2">
      <c r="B65" s="34" t="s">
        <v>93</v>
      </c>
      <c r="C65" s="34" t="s">
        <v>11</v>
      </c>
      <c r="D65" s="34">
        <v>61999.999999999985</v>
      </c>
      <c r="E65" s="34">
        <v>0.58606427752293622</v>
      </c>
      <c r="F65" s="34">
        <v>62000</v>
      </c>
      <c r="G65" s="34">
        <v>9438.6300179979589</v>
      </c>
      <c r="H65" s="34">
        <v>61999.999999999985</v>
      </c>
    </row>
    <row r="66" spans="2:8" x14ac:dyDescent="0.2">
      <c r="B66" s="34" t="s">
        <v>94</v>
      </c>
      <c r="C66" s="34" t="s">
        <v>11</v>
      </c>
      <c r="D66" s="34">
        <v>7500</v>
      </c>
      <c r="E66" s="34">
        <v>0.60096427752293524</v>
      </c>
      <c r="F66" s="34">
        <v>7500</v>
      </c>
      <c r="G66" s="34">
        <v>9438.6300179979589</v>
      </c>
      <c r="H66" s="34">
        <v>7500</v>
      </c>
    </row>
    <row r="67" spans="2:8" x14ac:dyDescent="0.2">
      <c r="B67" s="34" t="s">
        <v>95</v>
      </c>
      <c r="C67" s="34" t="s">
        <v>11</v>
      </c>
      <c r="D67" s="34">
        <v>69000</v>
      </c>
      <c r="E67" s="34">
        <v>0.53316427752293716</v>
      </c>
      <c r="F67" s="34">
        <v>69000</v>
      </c>
      <c r="G67" s="34">
        <v>9438.6300179979462</v>
      </c>
      <c r="H67" s="34">
        <v>49960.737382334031</v>
      </c>
    </row>
    <row r="68" spans="2:8" x14ac:dyDescent="0.2">
      <c r="B68" s="34" t="s">
        <v>96</v>
      </c>
      <c r="C68" s="34" t="s">
        <v>11</v>
      </c>
      <c r="D68" s="34">
        <v>70000</v>
      </c>
      <c r="E68" s="34">
        <v>0.7791423519957128</v>
      </c>
      <c r="F68" s="34">
        <v>70000</v>
      </c>
      <c r="G68" s="34">
        <v>6734.4047892175822</v>
      </c>
      <c r="H68" s="34">
        <v>70000</v>
      </c>
    </row>
    <row r="69" spans="2:8" x14ac:dyDescent="0.2">
      <c r="B69" s="34" t="s">
        <v>97</v>
      </c>
      <c r="C69" s="34" t="s">
        <v>11</v>
      </c>
      <c r="D69" s="34">
        <v>82000</v>
      </c>
      <c r="E69" s="34">
        <v>0.69009792114695478</v>
      </c>
      <c r="F69" s="34">
        <v>82000</v>
      </c>
      <c r="G69" s="34">
        <v>7549.8216026990522</v>
      </c>
      <c r="H69" s="34">
        <v>82000</v>
      </c>
    </row>
    <row r="70" spans="2:8" x14ac:dyDescent="0.2">
      <c r="B70" s="34" t="s">
        <v>98</v>
      </c>
      <c r="C70" s="34" t="s">
        <v>11</v>
      </c>
      <c r="D70" s="34">
        <v>10000</v>
      </c>
      <c r="E70" s="34">
        <v>0.61078285649921105</v>
      </c>
      <c r="F70" s="34">
        <v>10000</v>
      </c>
      <c r="G70" s="34">
        <v>8008.042555407671</v>
      </c>
      <c r="H70" s="34">
        <v>10000</v>
      </c>
    </row>
    <row r="71" spans="2:8" x14ac:dyDescent="0.2">
      <c r="B71" s="34" t="s">
        <v>99</v>
      </c>
      <c r="C71" s="34" t="s">
        <v>11</v>
      </c>
      <c r="D71" s="34">
        <v>380000</v>
      </c>
      <c r="E71" s="34">
        <v>0.41086427752293425</v>
      </c>
      <c r="F71" s="34">
        <v>380000</v>
      </c>
      <c r="G71" s="34">
        <v>9438.630017997948</v>
      </c>
      <c r="H71" s="34">
        <v>141656.14551363746</v>
      </c>
    </row>
    <row r="72" spans="2:8" x14ac:dyDescent="0.2">
      <c r="B72" s="34" t="s">
        <v>100</v>
      </c>
      <c r="C72" s="34" t="s">
        <v>11</v>
      </c>
      <c r="D72" s="34">
        <v>62000</v>
      </c>
      <c r="E72" s="34">
        <v>0.62549792114695257</v>
      </c>
      <c r="F72" s="34">
        <v>62000</v>
      </c>
      <c r="G72" s="34">
        <v>7549.8216026990585</v>
      </c>
      <c r="H72" s="34">
        <v>62000</v>
      </c>
    </row>
    <row r="73" spans="2:8" x14ac:dyDescent="0.2">
      <c r="B73" s="34" t="s">
        <v>101</v>
      </c>
      <c r="C73" s="34" t="s">
        <v>102</v>
      </c>
      <c r="D73" s="34">
        <v>32759.999999999996</v>
      </c>
      <c r="E73" s="34">
        <v>-0.51307230000001369</v>
      </c>
      <c r="F73" s="34">
        <v>32760</v>
      </c>
      <c r="G73" s="34">
        <v>9549.0706005990232</v>
      </c>
      <c r="H73" s="34">
        <v>1804.019498852821</v>
      </c>
    </row>
    <row r="74" spans="2:8" ht="13.5" thickBot="1" x14ac:dyDescent="0.25">
      <c r="B74" s="35" t="s">
        <v>103</v>
      </c>
      <c r="C74" s="35" t="s">
        <v>104</v>
      </c>
      <c r="D74" s="35">
        <v>196559.99999999991</v>
      </c>
      <c r="E74" s="35">
        <v>-0.51307229999999526</v>
      </c>
      <c r="F74" s="35">
        <v>196560</v>
      </c>
      <c r="G74" s="35">
        <v>27074.951359640218</v>
      </c>
      <c r="H74" s="35">
        <v>1804.019498852821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 1</vt:lpstr>
      <vt:lpstr>Sensitivity Report 1</vt:lpstr>
    </vt:vector>
  </TitlesOfParts>
  <Company>CBA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Univeristy of Cincinnati</dc:creator>
  <cp:lastModifiedBy>Jeff Camm</cp:lastModifiedBy>
  <dcterms:created xsi:type="dcterms:W3CDTF">1996-10-29T19:46:28Z</dcterms:created>
  <dcterms:modified xsi:type="dcterms:W3CDTF">2013-02-23T17:07:12Z</dcterms:modified>
</cp:coreProperties>
</file>